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13_ncr:1_{DBCBBAC6-AD51-4B50-A774-A03D5C07FB82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Rekapitulace" sheetId="3" r:id="rId1"/>
    <sheet name="Rozpočet" sheetId="2" r:id="rId2"/>
    <sheet name="Parametry" sheetId="1" r:id="rId3"/>
  </sheets>
  <definedNames>
    <definedName name="_xlnm.Print_Area" localSheetId="1">Rozpočet!$A$1:$J$70</definedName>
  </definedNames>
  <calcPr calcId="191029"/>
</workbook>
</file>

<file path=xl/calcChain.xml><?xml version="1.0" encoding="utf-8"?>
<calcChain xmlns="http://schemas.openxmlformats.org/spreadsheetml/2006/main">
  <c r="C7" i="3" l="1"/>
  <c r="B5" i="3"/>
  <c r="B9" i="3" s="1"/>
  <c r="H68" i="2"/>
  <c r="G68" i="2"/>
  <c r="E68" i="2"/>
  <c r="H66" i="2"/>
  <c r="G66" i="2"/>
  <c r="E66" i="2"/>
  <c r="I66" i="2" s="1"/>
  <c r="H64" i="2"/>
  <c r="G64" i="2"/>
  <c r="E64" i="2"/>
  <c r="I64" i="2" s="1"/>
  <c r="H62" i="2"/>
  <c r="G62" i="2"/>
  <c r="E62" i="2"/>
  <c r="I62" i="2" s="1"/>
  <c r="H60" i="2"/>
  <c r="G60" i="2"/>
  <c r="E60" i="2"/>
  <c r="H58" i="2"/>
  <c r="G58" i="2"/>
  <c r="E58" i="2"/>
  <c r="I58" i="2" s="1"/>
  <c r="I56" i="2"/>
  <c r="H56" i="2"/>
  <c r="H55" i="2"/>
  <c r="G55" i="2"/>
  <c r="E55" i="2"/>
  <c r="H53" i="2"/>
  <c r="G53" i="2"/>
  <c r="E53" i="2"/>
  <c r="I53" i="2" s="1"/>
  <c r="H51" i="2"/>
  <c r="G51" i="2"/>
  <c r="E51" i="2"/>
  <c r="I51" i="2" s="1"/>
  <c r="H49" i="2"/>
  <c r="G49" i="2"/>
  <c r="E49" i="2"/>
  <c r="I49" i="2" s="1"/>
  <c r="I46" i="2"/>
  <c r="H46" i="2"/>
  <c r="I45" i="2"/>
  <c r="H45" i="2"/>
  <c r="I43" i="2"/>
  <c r="H43" i="2"/>
  <c r="I42" i="2"/>
  <c r="H42" i="2"/>
  <c r="H41" i="2"/>
  <c r="G41" i="2"/>
  <c r="E41" i="2"/>
  <c r="H40" i="2"/>
  <c r="G40" i="2"/>
  <c r="E40" i="2"/>
  <c r="H38" i="2"/>
  <c r="G38" i="2"/>
  <c r="E38" i="2"/>
  <c r="H37" i="2"/>
  <c r="G37" i="2"/>
  <c r="E37" i="2"/>
  <c r="H36" i="2"/>
  <c r="G36" i="2"/>
  <c r="E36" i="2"/>
  <c r="H35" i="2"/>
  <c r="G35" i="2"/>
  <c r="E35" i="2"/>
  <c r="I35" i="2" s="1"/>
  <c r="I33" i="2"/>
  <c r="H33" i="2"/>
  <c r="H32" i="2"/>
  <c r="G32" i="2"/>
  <c r="E32" i="2"/>
  <c r="H31" i="2"/>
  <c r="G31" i="2"/>
  <c r="E31" i="2"/>
  <c r="I31" i="2" s="1"/>
  <c r="H29" i="2"/>
  <c r="G29" i="2"/>
  <c r="E29" i="2"/>
  <c r="H28" i="2"/>
  <c r="G28" i="2"/>
  <c r="E28" i="2"/>
  <c r="H26" i="2"/>
  <c r="G26" i="2"/>
  <c r="E26" i="2"/>
  <c r="H24" i="2"/>
  <c r="G24" i="2"/>
  <c r="E24" i="2"/>
  <c r="I24" i="2" s="1"/>
  <c r="I22" i="2"/>
  <c r="H22" i="2"/>
  <c r="H21" i="2"/>
  <c r="G21" i="2"/>
  <c r="E21" i="2"/>
  <c r="H19" i="2"/>
  <c r="G19" i="2"/>
  <c r="E19" i="2"/>
  <c r="I19" i="2" s="1"/>
  <c r="I17" i="2"/>
  <c r="H17" i="2"/>
  <c r="H16" i="2"/>
  <c r="G16" i="2"/>
  <c r="E16" i="2"/>
  <c r="H15" i="2"/>
  <c r="G15" i="2"/>
  <c r="E15" i="2"/>
  <c r="I15" i="2" s="1"/>
  <c r="I13" i="2"/>
  <c r="H13" i="2"/>
  <c r="H12" i="2"/>
  <c r="G12" i="2"/>
  <c r="E12" i="2"/>
  <c r="I10" i="2"/>
  <c r="H10" i="2"/>
  <c r="H9" i="2"/>
  <c r="G9" i="2"/>
  <c r="E9" i="2"/>
  <c r="H8" i="2"/>
  <c r="G8" i="2"/>
  <c r="E8" i="2"/>
  <c r="H6" i="2"/>
  <c r="G6" i="2"/>
  <c r="E6" i="2"/>
  <c r="I6" i="2" s="1"/>
  <c r="H4" i="2"/>
  <c r="G4" i="2"/>
  <c r="E4" i="2"/>
  <c r="E44" i="2" l="1"/>
  <c r="I29" i="2"/>
  <c r="I38" i="2"/>
  <c r="G44" i="2"/>
  <c r="C4" i="3" s="1"/>
  <c r="I9" i="2"/>
  <c r="I28" i="2"/>
  <c r="I37" i="2"/>
  <c r="I8" i="2"/>
  <c r="I12" i="2"/>
  <c r="I16" i="2"/>
  <c r="I21" i="2"/>
  <c r="I26" i="2"/>
  <c r="I32" i="2"/>
  <c r="I36" i="2"/>
  <c r="I41" i="2"/>
  <c r="G70" i="2"/>
  <c r="C23" i="3" s="1"/>
  <c r="I55" i="2"/>
  <c r="I60" i="2"/>
  <c r="I68" i="2"/>
  <c r="I70" i="2" s="1"/>
  <c r="I40" i="2"/>
  <c r="B22" i="3"/>
  <c r="C3" i="3"/>
  <c r="C22" i="3"/>
  <c r="I4" i="2"/>
  <c r="E70" i="2"/>
  <c r="I44" i="2" l="1"/>
  <c r="B23" i="3"/>
  <c r="C8" i="3"/>
  <c r="C6" i="3"/>
  <c r="C5" i="3"/>
  <c r="C9" i="3" l="1"/>
  <c r="C14" i="3" l="1"/>
  <c r="C15" i="3"/>
  <c r="C11" i="3"/>
  <c r="C16" i="3" l="1"/>
  <c r="C18" i="3" s="1"/>
</calcChain>
</file>

<file path=xl/sharedStrings.xml><?xml version="1.0" encoding="utf-8"?>
<sst xmlns="http://schemas.openxmlformats.org/spreadsheetml/2006/main" count="237" uniqueCount="140">
  <si>
    <t>Název</t>
  </si>
  <si>
    <t>Hodnota</t>
  </si>
  <si>
    <t>Nadpis rekapitulace</t>
  </si>
  <si>
    <t>Soupis prací a dodávek elektromontáží</t>
  </si>
  <si>
    <t>Akce</t>
  </si>
  <si>
    <t>Sportovně rekreační areál Vejsplachy, 2.etapa - krytý bazén</t>
  </si>
  <si>
    <t>Projekt</t>
  </si>
  <si>
    <t>IO 106 - PŘÍPOJKA NN</t>
  </si>
  <si>
    <t>Investor</t>
  </si>
  <si>
    <t>Město Vrchlabí, Zámek č.p.1, 543 01 Vrchlabí</t>
  </si>
  <si>
    <t>Z. č.</t>
  </si>
  <si>
    <t/>
  </si>
  <si>
    <t>A. č.</t>
  </si>
  <si>
    <t>Smlouva</t>
  </si>
  <si>
    <t>Vypracoval</t>
  </si>
  <si>
    <t>Ing. Jaroslav Tesař, projekce elektro, Zlín</t>
  </si>
  <si>
    <t>Kontroloval</t>
  </si>
  <si>
    <t>Datum</t>
  </si>
  <si>
    <t>30.3.2020</t>
  </si>
  <si>
    <t>Zpracovatel</t>
  </si>
  <si>
    <t>Centroprojekt a.s., Štefánikova 167, 760 30 Zlín</t>
  </si>
  <si>
    <t>CÚ</t>
  </si>
  <si>
    <t>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</si>
  <si>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</si>
  <si>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</si>
  <si>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</si>
  <si>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</si>
  <si>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</si>
  <si>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</si>
  <si>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</si>
  <si>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</si>
  <si>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</si>
  <si>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</si>
  <si>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</si>
  <si>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</si>
  <si>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</si>
  <si>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</si>
  <si>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3,50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</si>
  <si>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</si>
  <si>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</si>
  <si>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</si>
  <si>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</si>
  <si>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</si>
  <si>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</si>
  <si>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</si>
  <si>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</si>
  <si>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</si>
  <si>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</si>
  <si>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</si>
  <si>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</si>
  <si>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</si>
  <si>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</si>
  <si>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</si>
  <si>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</si>
  <si>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</si>
  <si>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</si>
  <si>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</si>
  <si>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</si>
  <si>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</si>
  <si>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</si>
  <si>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KABEL SILOVÝ,IZOLACE PVC,1kV</t>
  </si>
  <si>
    <t>3x240-120 mm2 , pevně</t>
  </si>
  <si>
    <t>m</t>
  </si>
  <si>
    <t>UKONČENÍ Al KABELŮ  DO</t>
  </si>
  <si>
    <t xml:space="preserve"> 4x240 mm2</t>
  </si>
  <si>
    <t>ks</t>
  </si>
  <si>
    <t>UKONČENÍ  VODIČŮ V ROZVADĚČÍCH</t>
  </si>
  <si>
    <t xml:space="preserve"> do 120 mm2</t>
  </si>
  <si>
    <t xml:space="preserve"> do 240 mm2</t>
  </si>
  <si>
    <t>Příplatek za protahování kabelů do chráničky</t>
  </si>
  <si>
    <t xml:space="preserve"> 4 x 240mm2</t>
  </si>
  <si>
    <t>TRUBKA OHEBNÁ</t>
  </si>
  <si>
    <t>TRUBKA KORUGOVANÁ D 90</t>
  </si>
  <si>
    <t>TRUBKA KORUGOVANÁ 110</t>
  </si>
  <si>
    <t>MONTÁŽ  ROZVADĚČŮ SKŘÍŇOVÝCH</t>
  </si>
  <si>
    <t xml:space="preserve"> do  200 kg</t>
  </si>
  <si>
    <t>VODIČ JEDNOŽILOVÝ OHEBNÝ</t>
  </si>
  <si>
    <t>Protahovací D6 mm2</t>
  </si>
  <si>
    <t>OCELOVÝ PÁSEK POZINKOVANÝ</t>
  </si>
  <si>
    <t>FeZn páska 30x4 (0,95 kg/m)</t>
  </si>
  <si>
    <t>OCELOVÝ DRÁT POZINKOVANÝ</t>
  </si>
  <si>
    <t>Drát FeZn ø10mm (0,62kg/m)</t>
  </si>
  <si>
    <t>SVORKA HROMOSVODNÍ, UZEMŇOVACÍ</t>
  </si>
  <si>
    <t>SPb připojovací</t>
  </si>
  <si>
    <t>SR3b spoj pásek-drát</t>
  </si>
  <si>
    <t>MONTÁŽNÍ PRÁCE</t>
  </si>
  <si>
    <t xml:space="preserve"> tvarování mont.dílu</t>
  </si>
  <si>
    <t>Nátěr zemnící svorky</t>
  </si>
  <si>
    <t>HODINOVE ZUCTOVACI SAZBY</t>
  </si>
  <si>
    <t xml:space="preserve"> Vyhledani pripojovaciho mista</t>
  </si>
  <si>
    <t>hod</t>
  </si>
  <si>
    <t>Napojení na stávající rozvaděč</t>
  </si>
  <si>
    <t xml:space="preserve"> Zabezpeceni pracoviste</t>
  </si>
  <si>
    <t>Dokumentace skutečného provedení</t>
  </si>
  <si>
    <t>PROVEDENI REVIZNICH ZKOUSEK</t>
  </si>
  <si>
    <t xml:space="preserve"> Spoluprace s reviz.technikem</t>
  </si>
  <si>
    <t xml:space="preserve"> Revizni technik</t>
  </si>
  <si>
    <t>Podružný materiál</t>
  </si>
  <si>
    <t>Montážní materiál a práce - celkem</t>
  </si>
  <si>
    <t>Zemní práce</t>
  </si>
  <si>
    <t>VYTÝČENÍ TRATI</t>
  </si>
  <si>
    <t xml:space="preserve"> Kabelové vedení v zastaveném prostoru</t>
  </si>
  <si>
    <t>km</t>
  </si>
  <si>
    <t>VÝKOP SONDY</t>
  </si>
  <si>
    <t xml:space="preserve"> Zemina třídy 3-4,ručně</t>
  </si>
  <si>
    <t>m3</t>
  </si>
  <si>
    <t>ZÁHOZ JÁMY,UPĚCHOVÁNÍ, ÚPRAVA POVRCHU</t>
  </si>
  <si>
    <t xml:space="preserve"> V zemine třídy 3-4</t>
  </si>
  <si>
    <t>ODVOZ ZEMINY</t>
  </si>
  <si>
    <t xml:space="preserve"> Naložení,rozhoz,úprava povrchu</t>
  </si>
  <si>
    <t>HLOUBENÍ KABELOVÉ RÝHY</t>
  </si>
  <si>
    <t xml:space="preserve"> Zemina třídy 3, šíře 650mm,hloubka 900mm</t>
  </si>
  <si>
    <t>ZŘÍZENÍ KABELOVÉHO LOŽE</t>
  </si>
  <si>
    <t xml:space="preserve"> Z kopaného písku vrstvy 10cm se zakrytím kabelu cihlami-šíře 60cm</t>
  </si>
  <si>
    <t>ODDĚLENÍ KABELŮ VE VÝKOPU</t>
  </si>
  <si>
    <t xml:space="preserve"> Cihlou</t>
  </si>
  <si>
    <t>ZÁHOZ KABELOVÉ RÝHY</t>
  </si>
  <si>
    <t xml:space="preserve"> Zemina třídy 3, šíře 650mm,hloubka 800mm</t>
  </si>
  <si>
    <t>FOLIE VÝSTRAŽNÁ Z PVC</t>
  </si>
  <si>
    <t xml:space="preserve"> Do šířky 20cm</t>
  </si>
  <si>
    <t>ÚPRAVA POVRCHU</t>
  </si>
  <si>
    <t xml:space="preserve"> Provizorní úprava terénu v zemina třídy 3</t>
  </si>
  <si>
    <t>m2</t>
  </si>
  <si>
    <t>Zemní práce - celkem</t>
  </si>
  <si>
    <t>Hodnota A</t>
  </si>
  <si>
    <t>Hodnota B</t>
  </si>
  <si>
    <t>Základní náklady</t>
  </si>
  <si>
    <t>Montáž - materiál</t>
  </si>
  <si>
    <t>Montáž - práce</t>
  </si>
  <si>
    <t>Mezisoučet 1</t>
  </si>
  <si>
    <t>PPV 6,00% z montáže: materiál + práce</t>
  </si>
  <si>
    <t>Nátěry</t>
  </si>
  <si>
    <t>Mezisoučet 2</t>
  </si>
  <si>
    <t>Základní náklady celkem</t>
  </si>
  <si>
    <t>Vedlejší náklady</t>
  </si>
  <si>
    <t>GZS 3,50% z pravé strany mezisoučtu 2</t>
  </si>
  <si>
    <t>Provozní vlivy 1,00% z pravé strany mezisoučtu 2</t>
  </si>
  <si>
    <t>Vedlejší náklady celkem</t>
  </si>
  <si>
    <t>Náklady celkem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</si>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</sst>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workbookViewId="0"/>
  </sheetViews>
  <sheetFormatPr defaultRowHeight="15" x14ac:dyDescent="0.25"/>
  <cols>
    <col min="1" max="1" width="39.28515625" style="1" bestFit="1" customWidth="1"/>
    <col min="2" max="2" width="9.140625" style="10"/>
    <col min="3" max="3" width="19.5703125" style="10" customWidth="1"/>
    <col min="6" max="6" width="0" style="9" hidden="1" customWidth="1"/>
  </cols>
  <sheetData>
    <row r="1" spans="1:4" x14ac:dyDescent="0.25">
      <c r="A1" s="2" t="s">
        <v>0</v>
      </c>
      <c r="B1" s="11" t="s">
        <v>124</v>
      </c>
      <c r="C1" s="11" t="s">
        <v>125</v>
      </c>
      <c r="D1" s="3"/>
    </row>
    <row r="2" spans="1:4" x14ac:dyDescent="0.25">
      <c r="A2" s="5" t="s">
        <v>126</v>
      </c>
      <c r="B2" s="16"/>
      <c r="C2" s="16"/>
      <c r="D2" s="3"/>
    </row>
    <row r="3" spans="1:4" x14ac:dyDescent="0.25">
      <c r="A3" s="6" t="s">
        <v>127</v>
      </c>
      <c r="B3" s="15"/>
      <c r="C3" s="15">
        <f>0 + (Rozpočet!E44)</f>
        <v>0</v>
      </c>
      <c r="D3" s="3"/>
    </row>
    <row r="4" spans="1:4" x14ac:dyDescent="0.25">
      <c r="A4" s="6" t="s">
        <v>128</v>
      </c>
      <c r="B4" s="15"/>
      <c r="C4" s="15">
        <f>0 + 0 + (Rozpočet!G44)</f>
        <v>0</v>
      </c>
      <c r="D4" s="3"/>
    </row>
    <row r="5" spans="1:4" x14ac:dyDescent="0.25">
      <c r="A5" s="7" t="s">
        <v>129</v>
      </c>
      <c r="B5" s="17">
        <f>B24 + B24</f>
        <v>0</v>
      </c>
      <c r="C5" s="17">
        <f>C24 + C24 + C3 + C4</f>
        <v>0</v>
      </c>
      <c r="D5" s="3"/>
    </row>
    <row r="6" spans="1:4" x14ac:dyDescent="0.25">
      <c r="A6" s="6" t="s">
        <v>130</v>
      </c>
      <c r="B6" s="15"/>
      <c r="C6" s="15">
        <f>(C3 + C4) * Parametry!B18 / 100</f>
        <v>0</v>
      </c>
      <c r="D6" s="3"/>
    </row>
    <row r="7" spans="1:4" x14ac:dyDescent="0.25">
      <c r="A7" s="6" t="s">
        <v>131</v>
      </c>
      <c r="B7" s="15"/>
      <c r="C7" s="15">
        <f>0 + 0</f>
        <v>0</v>
      </c>
      <c r="D7" s="3"/>
    </row>
    <row r="8" spans="1:4" x14ac:dyDescent="0.25">
      <c r="A8" s="6" t="s">
        <v>99</v>
      </c>
      <c r="B8" s="15"/>
      <c r="C8" s="15">
        <f>(Rozpočet!E70) + (Rozpočet!G70)</f>
        <v>0</v>
      </c>
      <c r="D8" s="3"/>
    </row>
    <row r="9" spans="1:4" x14ac:dyDescent="0.25">
      <c r="A9" s="7" t="s">
        <v>132</v>
      </c>
      <c r="B9" s="17">
        <f>B5</f>
        <v>0</v>
      </c>
      <c r="C9" s="17">
        <f>C5 + C6 + C7 + C8 + C24</f>
        <v>0</v>
      </c>
      <c r="D9" s="3"/>
    </row>
    <row r="10" spans="1:4" x14ac:dyDescent="0.25">
      <c r="A10" s="6" t="s">
        <v>11</v>
      </c>
      <c r="B10" s="15"/>
      <c r="C10" s="15"/>
      <c r="D10" s="3"/>
    </row>
    <row r="11" spans="1:4" x14ac:dyDescent="0.25">
      <c r="A11" s="5" t="s">
        <v>133</v>
      </c>
      <c r="B11" s="16"/>
      <c r="C11" s="16">
        <f>B9 + C9 + C24 + C24 + C24</f>
        <v>0</v>
      </c>
      <c r="D11" s="3"/>
    </row>
    <row r="12" spans="1:4" x14ac:dyDescent="0.25">
      <c r="A12" s="6" t="s">
        <v>11</v>
      </c>
      <c r="B12" s="15"/>
      <c r="C12" s="15"/>
      <c r="D12" s="3"/>
    </row>
    <row r="13" spans="1:4" x14ac:dyDescent="0.25">
      <c r="A13" s="5" t="s">
        <v>134</v>
      </c>
      <c r="B13" s="16"/>
      <c r="C13" s="16"/>
      <c r="D13" s="3"/>
    </row>
    <row r="14" spans="1:4" x14ac:dyDescent="0.25">
      <c r="A14" s="6" t="s">
        <v>135</v>
      </c>
      <c r="B14" s="15"/>
      <c r="C14" s="15">
        <f>C9 * Parametry!B23 / 100</f>
        <v>0</v>
      </c>
      <c r="D14" s="3"/>
    </row>
    <row r="15" spans="1:4" x14ac:dyDescent="0.25">
      <c r="A15" s="6" t="s">
        <v>136</v>
      </c>
      <c r="B15" s="15"/>
      <c r="C15" s="15">
        <f>C9 * Parametry!B24 / 100</f>
        <v>0</v>
      </c>
      <c r="D15" s="3"/>
    </row>
    <row r="16" spans="1:4" x14ac:dyDescent="0.25">
      <c r="A16" s="5" t="s">
        <v>137</v>
      </c>
      <c r="B16" s="16"/>
      <c r="C16" s="16">
        <f>C14 + C15</f>
        <v>0</v>
      </c>
      <c r="D16" s="3"/>
    </row>
    <row r="17" spans="1:4" x14ac:dyDescent="0.25">
      <c r="A17" s="6" t="s">
        <v>11</v>
      </c>
      <c r="B17" s="15"/>
      <c r="C17" s="15"/>
      <c r="D17" s="3"/>
    </row>
    <row r="18" spans="1:4" x14ac:dyDescent="0.25">
      <c r="A18" s="4" t="s">
        <v>138</v>
      </c>
      <c r="B18" s="12"/>
      <c r="C18" s="12">
        <f>C11 + C16 + C24</f>
        <v>0</v>
      </c>
      <c r="D18" s="3"/>
    </row>
    <row r="19" spans="1:4" x14ac:dyDescent="0.25">
      <c r="A19" s="6" t="s">
        <v>11</v>
      </c>
      <c r="B19" s="15"/>
      <c r="C19" s="15"/>
      <c r="D19" s="3"/>
    </row>
    <row r="20" spans="1:4" x14ac:dyDescent="0.25">
      <c r="A20" s="6" t="s">
        <v>11</v>
      </c>
      <c r="B20" s="15"/>
      <c r="C20" s="15"/>
      <c r="D20" s="3"/>
    </row>
    <row r="21" spans="1:4" x14ac:dyDescent="0.25">
      <c r="A21" s="5" t="s">
        <v>139</v>
      </c>
      <c r="B21" s="18" t="s">
        <v>53</v>
      </c>
      <c r="C21" s="18" t="s">
        <v>55</v>
      </c>
      <c r="D21" s="3"/>
    </row>
    <row r="22" spans="1:4" x14ac:dyDescent="0.25">
      <c r="A22" s="6" t="s">
        <v>59</v>
      </c>
      <c r="B22" s="15">
        <f>(Rozpočet!E44)</f>
        <v>0</v>
      </c>
      <c r="C22" s="15">
        <f>(Rozpočet!G44)</f>
        <v>0</v>
      </c>
      <c r="D22" s="3"/>
    </row>
    <row r="23" spans="1:4" x14ac:dyDescent="0.25">
      <c r="A23" s="6" t="s">
        <v>99</v>
      </c>
      <c r="B23" s="15">
        <f>(Rozpočet!E70)</f>
        <v>0</v>
      </c>
      <c r="C23" s="15">
        <f>(Rozpočet!G70)</f>
        <v>0</v>
      </c>
      <c r="D2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0"/>
  <sheetViews>
    <sheetView view="pageBreakPreview" zoomScaleNormal="100" zoomScaleSheetLayoutView="100" workbookViewId="0"/>
  </sheetViews>
  <sheetFormatPr defaultRowHeight="15" x14ac:dyDescent="0.25"/>
  <cols>
    <col min="1" max="1" width="55.85546875" style="1" bestFit="1" customWidth="1"/>
    <col min="2" max="2" width="4" style="1" bestFit="1" customWidth="1"/>
    <col min="3" max="3" width="12.28515625" style="10" customWidth="1"/>
    <col min="4" max="4" width="7.140625" style="10" bestFit="1" customWidth="1"/>
    <col min="5" max="5" width="9.140625" style="10" customWidth="1"/>
    <col min="6" max="6" width="6.42578125" style="10" bestFit="1" customWidth="1"/>
    <col min="7" max="7" width="8.5703125" style="10" customWidth="1"/>
    <col min="8" max="8" width="8.7109375" style="10" customWidth="1"/>
    <col min="9" max="9" width="14.85546875" style="10" customWidth="1"/>
    <col min="10" max="10" width="0" style="9" hidden="1" customWidth="1"/>
  </cols>
  <sheetData>
    <row r="1" spans="1:9" x14ac:dyDescent="0.25">
      <c r="A1" s="2" t="s">
        <v>0</v>
      </c>
      <c r="B1" s="2" t="s">
        <v>51</v>
      </c>
      <c r="C1" s="11" t="s">
        <v>52</v>
      </c>
      <c r="D1" s="11" t="s">
        <v>53</v>
      </c>
      <c r="E1" s="11" t="s">
        <v>54</v>
      </c>
      <c r="F1" s="11" t="s">
        <v>55</v>
      </c>
      <c r="G1" s="11" t="s">
        <v>56</v>
      </c>
      <c r="H1" s="11" t="s">
        <v>57</v>
      </c>
      <c r="I1" s="11" t="s">
        <v>58</v>
      </c>
    </row>
    <row r="2" spans="1:9" x14ac:dyDescent="0.25">
      <c r="A2" s="4" t="s">
        <v>59</v>
      </c>
      <c r="B2" s="4" t="s">
        <v>11</v>
      </c>
      <c r="C2" s="12"/>
      <c r="D2" s="12"/>
      <c r="E2" s="12"/>
      <c r="F2" s="12"/>
      <c r="G2" s="12"/>
      <c r="H2" s="12"/>
      <c r="I2" s="12"/>
    </row>
    <row r="3" spans="1:9" x14ac:dyDescent="0.25">
      <c r="A3" s="13" t="s">
        <v>60</v>
      </c>
      <c r="B3" s="13" t="s">
        <v>11</v>
      </c>
      <c r="C3" s="14"/>
      <c r="D3" s="14"/>
      <c r="E3" s="14"/>
      <c r="F3" s="14"/>
      <c r="G3" s="14"/>
      <c r="H3" s="14"/>
      <c r="I3" s="14"/>
    </row>
    <row r="4" spans="1:9" x14ac:dyDescent="0.25">
      <c r="A4" s="6" t="s">
        <v>61</v>
      </c>
      <c r="B4" s="6" t="s">
        <v>62</v>
      </c>
      <c r="C4" s="15">
        <v>450</v>
      </c>
      <c r="D4" s="15"/>
      <c r="E4" s="15">
        <f>C4*D4</f>
        <v>0</v>
      </c>
      <c r="F4" s="15"/>
      <c r="G4" s="15">
        <f>C4*F4</f>
        <v>0</v>
      </c>
      <c r="H4" s="15">
        <f>D4+F4</f>
        <v>0</v>
      </c>
      <c r="I4" s="15">
        <f>E4+G4</f>
        <v>0</v>
      </c>
    </row>
    <row r="5" spans="1:9" x14ac:dyDescent="0.25">
      <c r="A5" s="13" t="s">
        <v>63</v>
      </c>
      <c r="B5" s="13" t="s">
        <v>11</v>
      </c>
      <c r="C5" s="14"/>
      <c r="D5" s="14"/>
      <c r="E5" s="14"/>
      <c r="F5" s="14"/>
      <c r="G5" s="14"/>
      <c r="H5" s="14"/>
      <c r="I5" s="14"/>
    </row>
    <row r="6" spans="1:9" x14ac:dyDescent="0.25">
      <c r="A6" s="6" t="s">
        <v>64</v>
      </c>
      <c r="B6" s="6" t="s">
        <v>65</v>
      </c>
      <c r="C6" s="15">
        <v>6</v>
      </c>
      <c r="D6" s="15"/>
      <c r="E6" s="15">
        <f>C6*D6</f>
        <v>0</v>
      </c>
      <c r="F6" s="15"/>
      <c r="G6" s="15">
        <f>C6*F6</f>
        <v>0</v>
      </c>
      <c r="H6" s="15">
        <f>D6+F6</f>
        <v>0</v>
      </c>
      <c r="I6" s="15">
        <f>E6+G6</f>
        <v>0</v>
      </c>
    </row>
    <row r="7" spans="1:9" x14ac:dyDescent="0.25">
      <c r="A7" s="13" t="s">
        <v>66</v>
      </c>
      <c r="B7" s="13" t="s">
        <v>11</v>
      </c>
      <c r="C7" s="14"/>
      <c r="D7" s="14"/>
      <c r="E7" s="14"/>
      <c r="F7" s="14"/>
      <c r="G7" s="14"/>
      <c r="H7" s="14"/>
      <c r="I7" s="14"/>
    </row>
    <row r="8" spans="1:9" x14ac:dyDescent="0.25">
      <c r="A8" s="6" t="s">
        <v>67</v>
      </c>
      <c r="B8" s="6" t="s">
        <v>65</v>
      </c>
      <c r="C8" s="15">
        <v>6</v>
      </c>
      <c r="D8" s="15"/>
      <c r="E8" s="15">
        <f>C8*D8</f>
        <v>0</v>
      </c>
      <c r="F8" s="15"/>
      <c r="G8" s="15">
        <f>C8*F8</f>
        <v>0</v>
      </c>
      <c r="H8" s="15">
        <f t="shared" ref="H8:I10" si="0">D8+F8</f>
        <v>0</v>
      </c>
      <c r="I8" s="15">
        <f t="shared" si="0"/>
        <v>0</v>
      </c>
    </row>
    <row r="9" spans="1:9" x14ac:dyDescent="0.25">
      <c r="A9" s="6" t="s">
        <v>68</v>
      </c>
      <c r="B9" s="6" t="s">
        <v>65</v>
      </c>
      <c r="C9" s="15">
        <v>12</v>
      </c>
      <c r="D9" s="15"/>
      <c r="E9" s="15">
        <f>C9*D9</f>
        <v>0</v>
      </c>
      <c r="F9" s="15"/>
      <c r="G9" s="15">
        <f>C9*F9</f>
        <v>0</v>
      </c>
      <c r="H9" s="15">
        <f t="shared" si="0"/>
        <v>0</v>
      </c>
      <c r="I9" s="15">
        <f t="shared" si="0"/>
        <v>0</v>
      </c>
    </row>
    <row r="10" spans="1:9" x14ac:dyDescent="0.25">
      <c r="A10" s="6" t="s">
        <v>11</v>
      </c>
      <c r="B10" s="6" t="s">
        <v>11</v>
      </c>
      <c r="C10" s="15"/>
      <c r="D10" s="15"/>
      <c r="E10" s="15"/>
      <c r="F10" s="15"/>
      <c r="G10" s="15"/>
      <c r="H10" s="15">
        <f t="shared" si="0"/>
        <v>0</v>
      </c>
      <c r="I10" s="15">
        <f t="shared" si="0"/>
        <v>0</v>
      </c>
    </row>
    <row r="11" spans="1:9" x14ac:dyDescent="0.25">
      <c r="A11" s="13" t="s">
        <v>69</v>
      </c>
      <c r="B11" s="13" t="s">
        <v>11</v>
      </c>
      <c r="C11" s="14"/>
      <c r="D11" s="14"/>
      <c r="E11" s="14"/>
      <c r="F11" s="14"/>
      <c r="G11" s="14"/>
      <c r="H11" s="14"/>
      <c r="I11" s="14"/>
    </row>
    <row r="12" spans="1:9" x14ac:dyDescent="0.25">
      <c r="A12" s="6" t="s">
        <v>70</v>
      </c>
      <c r="B12" s="6" t="s">
        <v>62</v>
      </c>
      <c r="C12" s="15">
        <v>240</v>
      </c>
      <c r="D12" s="15"/>
      <c r="E12" s="15">
        <f>C12*D12</f>
        <v>0</v>
      </c>
      <c r="F12" s="15"/>
      <c r="G12" s="15">
        <f>C12*F12</f>
        <v>0</v>
      </c>
      <c r="H12" s="15">
        <f>D12+F12</f>
        <v>0</v>
      </c>
      <c r="I12" s="15">
        <f>E12+G12</f>
        <v>0</v>
      </c>
    </row>
    <row r="13" spans="1:9" x14ac:dyDescent="0.25">
      <c r="A13" s="6" t="s">
        <v>11</v>
      </c>
      <c r="B13" s="6" t="s">
        <v>11</v>
      </c>
      <c r="C13" s="15"/>
      <c r="D13" s="15"/>
      <c r="E13" s="15"/>
      <c r="F13" s="15"/>
      <c r="G13" s="15"/>
      <c r="H13" s="15">
        <f>D13+F13</f>
        <v>0</v>
      </c>
      <c r="I13" s="15">
        <f>E13+G13</f>
        <v>0</v>
      </c>
    </row>
    <row r="14" spans="1:9" x14ac:dyDescent="0.25">
      <c r="A14" s="13" t="s">
        <v>71</v>
      </c>
      <c r="B14" s="13" t="s">
        <v>11</v>
      </c>
      <c r="C14" s="14"/>
      <c r="D14" s="14"/>
      <c r="E14" s="14"/>
      <c r="F14" s="14"/>
      <c r="G14" s="14"/>
      <c r="H14" s="14"/>
      <c r="I14" s="14"/>
    </row>
    <row r="15" spans="1:9" x14ac:dyDescent="0.25">
      <c r="A15" s="6" t="s">
        <v>72</v>
      </c>
      <c r="B15" s="6" t="s">
        <v>62</v>
      </c>
      <c r="C15" s="15">
        <v>140</v>
      </c>
      <c r="D15" s="15"/>
      <c r="E15" s="15">
        <f>C15*D15</f>
        <v>0</v>
      </c>
      <c r="F15" s="15"/>
      <c r="G15" s="15">
        <f>C15*F15</f>
        <v>0</v>
      </c>
      <c r="H15" s="15">
        <f t="shared" ref="H15:I17" si="1">D15+F15</f>
        <v>0</v>
      </c>
      <c r="I15" s="15">
        <f t="shared" si="1"/>
        <v>0</v>
      </c>
    </row>
    <row r="16" spans="1:9" x14ac:dyDescent="0.25">
      <c r="A16" s="6" t="s">
        <v>73</v>
      </c>
      <c r="B16" s="6" t="s">
        <v>62</v>
      </c>
      <c r="C16" s="15">
        <v>45</v>
      </c>
      <c r="D16" s="15"/>
      <c r="E16" s="15">
        <f>C16*D16</f>
        <v>0</v>
      </c>
      <c r="F16" s="15"/>
      <c r="G16" s="15">
        <f>C16*F16</f>
        <v>0</v>
      </c>
      <c r="H16" s="15">
        <f t="shared" si="1"/>
        <v>0</v>
      </c>
      <c r="I16" s="15">
        <f t="shared" si="1"/>
        <v>0</v>
      </c>
    </row>
    <row r="17" spans="1:9" x14ac:dyDescent="0.25">
      <c r="A17" s="6" t="s">
        <v>11</v>
      </c>
      <c r="B17" s="6" t="s">
        <v>11</v>
      </c>
      <c r="C17" s="15"/>
      <c r="D17" s="15"/>
      <c r="E17" s="15"/>
      <c r="F17" s="15"/>
      <c r="G17" s="15"/>
      <c r="H17" s="15">
        <f t="shared" si="1"/>
        <v>0</v>
      </c>
      <c r="I17" s="15">
        <f t="shared" si="1"/>
        <v>0</v>
      </c>
    </row>
    <row r="18" spans="1:9" x14ac:dyDescent="0.25">
      <c r="A18" s="13" t="s">
        <v>74</v>
      </c>
      <c r="B18" s="13" t="s">
        <v>11</v>
      </c>
      <c r="C18" s="14"/>
      <c r="D18" s="14"/>
      <c r="E18" s="14"/>
      <c r="F18" s="14"/>
      <c r="G18" s="14"/>
      <c r="H18" s="14"/>
      <c r="I18" s="14"/>
    </row>
    <row r="19" spans="1:9" x14ac:dyDescent="0.25">
      <c r="A19" s="6" t="s">
        <v>75</v>
      </c>
      <c r="B19" s="6" t="s">
        <v>65</v>
      </c>
      <c r="C19" s="15">
        <v>2</v>
      </c>
      <c r="D19" s="15"/>
      <c r="E19" s="15">
        <f>C19*D19</f>
        <v>0</v>
      </c>
      <c r="F19" s="15"/>
      <c r="G19" s="15">
        <f>C19*F19</f>
        <v>0</v>
      </c>
      <c r="H19" s="15">
        <f>D19+F19</f>
        <v>0</v>
      </c>
      <c r="I19" s="15">
        <f>E19+G19</f>
        <v>0</v>
      </c>
    </row>
    <row r="20" spans="1:9" x14ac:dyDescent="0.25">
      <c r="A20" s="13" t="s">
        <v>76</v>
      </c>
      <c r="B20" s="13" t="s">
        <v>11</v>
      </c>
      <c r="C20" s="14"/>
      <c r="D20" s="14"/>
      <c r="E20" s="14"/>
      <c r="F20" s="14"/>
      <c r="G20" s="14"/>
      <c r="H20" s="14"/>
      <c r="I20" s="14"/>
    </row>
    <row r="21" spans="1:9" x14ac:dyDescent="0.25">
      <c r="A21" s="6" t="s">
        <v>77</v>
      </c>
      <c r="B21" s="6" t="s">
        <v>62</v>
      </c>
      <c r="C21" s="15">
        <v>150</v>
      </c>
      <c r="D21" s="15"/>
      <c r="E21" s="15">
        <f>C21*D21</f>
        <v>0</v>
      </c>
      <c r="F21" s="15"/>
      <c r="G21" s="15">
        <f>C21*F21</f>
        <v>0</v>
      </c>
      <c r="H21" s="15">
        <f>D21+F21</f>
        <v>0</v>
      </c>
      <c r="I21" s="15">
        <f>E21+G21</f>
        <v>0</v>
      </c>
    </row>
    <row r="22" spans="1:9" x14ac:dyDescent="0.25">
      <c r="A22" s="6" t="s">
        <v>11</v>
      </c>
      <c r="B22" s="6" t="s">
        <v>11</v>
      </c>
      <c r="C22" s="15"/>
      <c r="D22" s="15"/>
      <c r="E22" s="15"/>
      <c r="F22" s="15"/>
      <c r="G22" s="15"/>
      <c r="H22" s="15">
        <f>D22+F22</f>
        <v>0</v>
      </c>
      <c r="I22" s="15">
        <f>E22+G22</f>
        <v>0</v>
      </c>
    </row>
    <row r="23" spans="1:9" x14ac:dyDescent="0.25">
      <c r="A23" s="13" t="s">
        <v>78</v>
      </c>
      <c r="B23" s="13" t="s">
        <v>11</v>
      </c>
      <c r="C23" s="14"/>
      <c r="D23" s="14"/>
      <c r="E23" s="14"/>
      <c r="F23" s="14"/>
      <c r="G23" s="14"/>
      <c r="H23" s="14"/>
      <c r="I23" s="14"/>
    </row>
    <row r="24" spans="1:9" x14ac:dyDescent="0.25">
      <c r="A24" s="6" t="s">
        <v>79</v>
      </c>
      <c r="B24" s="6" t="s">
        <v>62</v>
      </c>
      <c r="C24" s="15">
        <v>30</v>
      </c>
      <c r="D24" s="15"/>
      <c r="E24" s="15">
        <f>C24*D24</f>
        <v>0</v>
      </c>
      <c r="F24" s="15"/>
      <c r="G24" s="15">
        <f>C24*F24</f>
        <v>0</v>
      </c>
      <c r="H24" s="15">
        <f>D24+F24</f>
        <v>0</v>
      </c>
      <c r="I24" s="15">
        <f>E24+G24</f>
        <v>0</v>
      </c>
    </row>
    <row r="25" spans="1:9" x14ac:dyDescent="0.25">
      <c r="A25" s="13" t="s">
        <v>80</v>
      </c>
      <c r="B25" s="13" t="s">
        <v>11</v>
      </c>
      <c r="C25" s="14"/>
      <c r="D25" s="14"/>
      <c r="E25" s="14"/>
      <c r="F25" s="14"/>
      <c r="G25" s="14"/>
      <c r="H25" s="14"/>
      <c r="I25" s="14"/>
    </row>
    <row r="26" spans="1:9" x14ac:dyDescent="0.25">
      <c r="A26" s="6" t="s">
        <v>81</v>
      </c>
      <c r="B26" s="6" t="s">
        <v>62</v>
      </c>
      <c r="C26" s="15">
        <v>20</v>
      </c>
      <c r="D26" s="15"/>
      <c r="E26" s="15">
        <f>C26*D26</f>
        <v>0</v>
      </c>
      <c r="F26" s="15"/>
      <c r="G26" s="15">
        <f>C26*F26</f>
        <v>0</v>
      </c>
      <c r="H26" s="15">
        <f>D26+F26</f>
        <v>0</v>
      </c>
      <c r="I26" s="15">
        <f>E26+G26</f>
        <v>0</v>
      </c>
    </row>
    <row r="27" spans="1:9" x14ac:dyDescent="0.25">
      <c r="A27" s="13" t="s">
        <v>82</v>
      </c>
      <c r="B27" s="13" t="s">
        <v>11</v>
      </c>
      <c r="C27" s="14"/>
      <c r="D27" s="14"/>
      <c r="E27" s="14"/>
      <c r="F27" s="14"/>
      <c r="G27" s="14"/>
      <c r="H27" s="14"/>
      <c r="I27" s="14"/>
    </row>
    <row r="28" spans="1:9" x14ac:dyDescent="0.25">
      <c r="A28" s="6" t="s">
        <v>83</v>
      </c>
      <c r="B28" s="6" t="s">
        <v>65</v>
      </c>
      <c r="C28" s="15">
        <v>2</v>
      </c>
      <c r="D28" s="15"/>
      <c r="E28" s="15">
        <f>C28*D28</f>
        <v>0</v>
      </c>
      <c r="F28" s="15"/>
      <c r="G28" s="15">
        <f>C28*F28</f>
        <v>0</v>
      </c>
      <c r="H28" s="15">
        <f>D28+F28</f>
        <v>0</v>
      </c>
      <c r="I28" s="15">
        <f>E28+G28</f>
        <v>0</v>
      </c>
    </row>
    <row r="29" spans="1:9" x14ac:dyDescent="0.25">
      <c r="A29" s="6" t="s">
        <v>84</v>
      </c>
      <c r="B29" s="6" t="s">
        <v>65</v>
      </c>
      <c r="C29" s="15">
        <v>2</v>
      </c>
      <c r="D29" s="15"/>
      <c r="E29" s="15">
        <f>C29*D29</f>
        <v>0</v>
      </c>
      <c r="F29" s="15"/>
      <c r="G29" s="15">
        <f>C29*F29</f>
        <v>0</v>
      </c>
      <c r="H29" s="15">
        <f>D29+F29</f>
        <v>0</v>
      </c>
      <c r="I29" s="15">
        <f>E29+G29</f>
        <v>0</v>
      </c>
    </row>
    <row r="30" spans="1:9" x14ac:dyDescent="0.25">
      <c r="A30" s="13" t="s">
        <v>85</v>
      </c>
      <c r="B30" s="13" t="s">
        <v>11</v>
      </c>
      <c r="C30" s="14"/>
      <c r="D30" s="14"/>
      <c r="E30" s="14"/>
      <c r="F30" s="14"/>
      <c r="G30" s="14"/>
      <c r="H30" s="14"/>
      <c r="I30" s="14"/>
    </row>
    <row r="31" spans="1:9" x14ac:dyDescent="0.25">
      <c r="A31" s="6" t="s">
        <v>86</v>
      </c>
      <c r="B31" s="6" t="s">
        <v>65</v>
      </c>
      <c r="C31" s="15">
        <v>2</v>
      </c>
      <c r="D31" s="15"/>
      <c r="E31" s="15">
        <f>C31*D31</f>
        <v>0</v>
      </c>
      <c r="F31" s="15"/>
      <c r="G31" s="15">
        <f>C31*F31</f>
        <v>0</v>
      </c>
      <c r="H31" s="15">
        <f t="shared" ref="H31:I33" si="2">D31+F31</f>
        <v>0</v>
      </c>
      <c r="I31" s="15">
        <f t="shared" si="2"/>
        <v>0</v>
      </c>
    </row>
    <row r="32" spans="1:9" x14ac:dyDescent="0.25">
      <c r="A32" s="6" t="s">
        <v>87</v>
      </c>
      <c r="B32" s="6" t="s">
        <v>65</v>
      </c>
      <c r="C32" s="15">
        <v>2</v>
      </c>
      <c r="D32" s="15"/>
      <c r="E32" s="15">
        <f>C32*D32</f>
        <v>0</v>
      </c>
      <c r="F32" s="15"/>
      <c r="G32" s="15">
        <f>C32*F32</f>
        <v>0</v>
      </c>
      <c r="H32" s="15">
        <f t="shared" si="2"/>
        <v>0</v>
      </c>
      <c r="I32" s="15">
        <f t="shared" si="2"/>
        <v>0</v>
      </c>
    </row>
    <row r="33" spans="1:9" x14ac:dyDescent="0.25">
      <c r="A33" s="6" t="s">
        <v>11</v>
      </c>
      <c r="B33" s="6" t="s">
        <v>11</v>
      </c>
      <c r="C33" s="15"/>
      <c r="D33" s="15"/>
      <c r="E33" s="15"/>
      <c r="F33" s="15"/>
      <c r="G33" s="15"/>
      <c r="H33" s="15">
        <f t="shared" si="2"/>
        <v>0</v>
      </c>
      <c r="I33" s="15">
        <f t="shared" si="2"/>
        <v>0</v>
      </c>
    </row>
    <row r="34" spans="1:9" x14ac:dyDescent="0.25">
      <c r="A34" s="13" t="s">
        <v>88</v>
      </c>
      <c r="B34" s="13" t="s">
        <v>11</v>
      </c>
      <c r="C34" s="14"/>
      <c r="D34" s="14"/>
      <c r="E34" s="14"/>
      <c r="F34" s="14"/>
      <c r="G34" s="14"/>
      <c r="H34" s="14"/>
      <c r="I34" s="14"/>
    </row>
    <row r="35" spans="1:9" x14ac:dyDescent="0.25">
      <c r="A35" s="6" t="s">
        <v>89</v>
      </c>
      <c r="B35" s="6" t="s">
        <v>90</v>
      </c>
      <c r="C35" s="15">
        <v>4</v>
      </c>
      <c r="D35" s="15"/>
      <c r="E35" s="15">
        <f>C35*D35</f>
        <v>0</v>
      </c>
      <c r="F35" s="15"/>
      <c r="G35" s="15">
        <f>C35*F35</f>
        <v>0</v>
      </c>
      <c r="H35" s="15">
        <f t="shared" ref="H35:I38" si="3">D35+F35</f>
        <v>0</v>
      </c>
      <c r="I35" s="15">
        <f t="shared" si="3"/>
        <v>0</v>
      </c>
    </row>
    <row r="36" spans="1:9" x14ac:dyDescent="0.25">
      <c r="A36" s="6" t="s">
        <v>91</v>
      </c>
      <c r="B36" s="6" t="s">
        <v>90</v>
      </c>
      <c r="C36" s="15">
        <v>8</v>
      </c>
      <c r="D36" s="15"/>
      <c r="E36" s="15">
        <f>C36*D36</f>
        <v>0</v>
      </c>
      <c r="F36" s="15"/>
      <c r="G36" s="15">
        <f>C36*F36</f>
        <v>0</v>
      </c>
      <c r="H36" s="15">
        <f t="shared" si="3"/>
        <v>0</v>
      </c>
      <c r="I36" s="15">
        <f t="shared" si="3"/>
        <v>0</v>
      </c>
    </row>
    <row r="37" spans="1:9" x14ac:dyDescent="0.25">
      <c r="A37" s="6" t="s">
        <v>92</v>
      </c>
      <c r="B37" s="6" t="s">
        <v>90</v>
      </c>
      <c r="C37" s="15">
        <v>8</v>
      </c>
      <c r="D37" s="15"/>
      <c r="E37" s="15">
        <f>C37*D37</f>
        <v>0</v>
      </c>
      <c r="F37" s="15"/>
      <c r="G37" s="15">
        <f>C37*F37</f>
        <v>0</v>
      </c>
      <c r="H37" s="15">
        <f t="shared" si="3"/>
        <v>0</v>
      </c>
      <c r="I37" s="15">
        <f t="shared" si="3"/>
        <v>0</v>
      </c>
    </row>
    <row r="38" spans="1:9" x14ac:dyDescent="0.25">
      <c r="A38" s="6" t="s">
        <v>93</v>
      </c>
      <c r="B38" s="6" t="s">
        <v>90</v>
      </c>
      <c r="C38" s="15">
        <v>4</v>
      </c>
      <c r="D38" s="15"/>
      <c r="E38" s="15">
        <f>C38*D38</f>
        <v>0</v>
      </c>
      <c r="F38" s="15"/>
      <c r="G38" s="15">
        <f>C38*F38</f>
        <v>0</v>
      </c>
      <c r="H38" s="15">
        <f t="shared" si="3"/>
        <v>0</v>
      </c>
      <c r="I38" s="15">
        <f t="shared" si="3"/>
        <v>0</v>
      </c>
    </row>
    <row r="39" spans="1:9" x14ac:dyDescent="0.25">
      <c r="A39" s="13" t="s">
        <v>94</v>
      </c>
      <c r="B39" s="13" t="s">
        <v>11</v>
      </c>
      <c r="C39" s="14"/>
      <c r="D39" s="14"/>
      <c r="E39" s="14"/>
      <c r="F39" s="14"/>
      <c r="G39" s="14"/>
      <c r="H39" s="14"/>
      <c r="I39" s="14"/>
    </row>
    <row r="40" spans="1:9" x14ac:dyDescent="0.25">
      <c r="A40" s="6" t="s">
        <v>95</v>
      </c>
      <c r="B40" s="6" t="s">
        <v>90</v>
      </c>
      <c r="C40" s="15">
        <v>4</v>
      </c>
      <c r="D40" s="15"/>
      <c r="E40" s="15">
        <f>C40*D40</f>
        <v>0</v>
      </c>
      <c r="F40" s="15"/>
      <c r="G40" s="15">
        <f>C40*F40</f>
        <v>0</v>
      </c>
      <c r="H40" s="15">
        <f t="shared" ref="H40:I43" si="4">D40+F40</f>
        <v>0</v>
      </c>
      <c r="I40" s="15">
        <f t="shared" si="4"/>
        <v>0</v>
      </c>
    </row>
    <row r="41" spans="1:9" x14ac:dyDescent="0.25">
      <c r="A41" s="6" t="s">
        <v>96</v>
      </c>
      <c r="B41" s="6" t="s">
        <v>90</v>
      </c>
      <c r="C41" s="15">
        <v>15</v>
      </c>
      <c r="D41" s="15"/>
      <c r="E41" s="15">
        <f>C41*D41</f>
        <v>0</v>
      </c>
      <c r="F41" s="15"/>
      <c r="G41" s="15">
        <f>C41*F41</f>
        <v>0</v>
      </c>
      <c r="H41" s="15">
        <f t="shared" si="4"/>
        <v>0</v>
      </c>
      <c r="I41" s="15">
        <f t="shared" si="4"/>
        <v>0</v>
      </c>
    </row>
    <row r="42" spans="1:9" x14ac:dyDescent="0.25">
      <c r="A42" s="6" t="s">
        <v>11</v>
      </c>
      <c r="B42" s="6" t="s">
        <v>11</v>
      </c>
      <c r="C42" s="15"/>
      <c r="D42" s="15"/>
      <c r="E42" s="15"/>
      <c r="F42" s="15"/>
      <c r="G42" s="15"/>
      <c r="H42" s="15">
        <f t="shared" si="4"/>
        <v>0</v>
      </c>
      <c r="I42" s="15">
        <f t="shared" si="4"/>
        <v>0</v>
      </c>
    </row>
    <row r="43" spans="1:9" x14ac:dyDescent="0.25">
      <c r="A43" s="6" t="s">
        <v>97</v>
      </c>
      <c r="B43" s="6" t="s">
        <v>11</v>
      </c>
      <c r="C43" s="15"/>
      <c r="D43" s="15"/>
      <c r="E43" s="15"/>
      <c r="F43" s="15"/>
      <c r="G43" s="15"/>
      <c r="H43" s="15">
        <f t="shared" si="4"/>
        <v>0</v>
      </c>
      <c r="I43" s="15">
        <f t="shared" si="4"/>
        <v>0</v>
      </c>
    </row>
    <row r="44" spans="1:9" x14ac:dyDescent="0.25">
      <c r="A44" s="4" t="s">
        <v>98</v>
      </c>
      <c r="B44" s="4" t="s">
        <v>11</v>
      </c>
      <c r="C44" s="12"/>
      <c r="D44" s="12"/>
      <c r="E44" s="12">
        <f>SUM(E3:E43)</f>
        <v>0</v>
      </c>
      <c r="F44" s="12"/>
      <c r="G44" s="12">
        <f>SUM(G3:G43)</f>
        <v>0</v>
      </c>
      <c r="H44" s="12"/>
      <c r="I44" s="12">
        <f>SUM(I3:I43)</f>
        <v>0</v>
      </c>
    </row>
    <row r="45" spans="1:9" x14ac:dyDescent="0.25">
      <c r="A45" s="6" t="s">
        <v>11</v>
      </c>
      <c r="B45" s="6" t="s">
        <v>11</v>
      </c>
      <c r="C45" s="15"/>
      <c r="D45" s="15"/>
      <c r="E45" s="15"/>
      <c r="F45" s="15"/>
      <c r="G45" s="15"/>
      <c r="H45" s="15">
        <f>D45+F45</f>
        <v>0</v>
      </c>
      <c r="I45" s="15">
        <f>E45+G45</f>
        <v>0</v>
      </c>
    </row>
    <row r="46" spans="1:9" x14ac:dyDescent="0.25">
      <c r="A46" s="6" t="s">
        <v>11</v>
      </c>
      <c r="B46" s="6" t="s">
        <v>11</v>
      </c>
      <c r="C46" s="15"/>
      <c r="D46" s="15"/>
      <c r="E46" s="15"/>
      <c r="F46" s="15"/>
      <c r="G46" s="15"/>
      <c r="H46" s="15">
        <f>D46+F46</f>
        <v>0</v>
      </c>
      <c r="I46" s="15">
        <f>E46+G46</f>
        <v>0</v>
      </c>
    </row>
    <row r="47" spans="1:9" x14ac:dyDescent="0.25">
      <c r="A47" s="4" t="s">
        <v>99</v>
      </c>
      <c r="B47" s="4" t="s">
        <v>11</v>
      </c>
      <c r="C47" s="12"/>
      <c r="D47" s="12"/>
      <c r="E47" s="12"/>
      <c r="F47" s="12"/>
      <c r="G47" s="12"/>
      <c r="H47" s="12"/>
      <c r="I47" s="12"/>
    </row>
    <row r="48" spans="1:9" x14ac:dyDescent="0.25">
      <c r="A48" s="13" t="s">
        <v>100</v>
      </c>
      <c r="B48" s="13" t="s">
        <v>11</v>
      </c>
      <c r="C48" s="14"/>
      <c r="D48" s="14"/>
      <c r="E48" s="14"/>
      <c r="F48" s="14"/>
      <c r="G48" s="14"/>
      <c r="H48" s="14"/>
      <c r="I48" s="14"/>
    </row>
    <row r="49" spans="1:9" x14ac:dyDescent="0.25">
      <c r="A49" s="6" t="s">
        <v>101</v>
      </c>
      <c r="B49" s="6" t="s">
        <v>102</v>
      </c>
      <c r="C49" s="15">
        <v>1</v>
      </c>
      <c r="D49" s="15"/>
      <c r="E49" s="15">
        <f>C49*D49</f>
        <v>0</v>
      </c>
      <c r="F49" s="15"/>
      <c r="G49" s="15">
        <f>C49*F49</f>
        <v>0</v>
      </c>
      <c r="H49" s="15">
        <f>D49+F49</f>
        <v>0</v>
      </c>
      <c r="I49" s="15">
        <f>E49+G49</f>
        <v>0</v>
      </c>
    </row>
    <row r="50" spans="1:9" x14ac:dyDescent="0.25">
      <c r="A50" s="13" t="s">
        <v>103</v>
      </c>
      <c r="B50" s="13" t="s">
        <v>11</v>
      </c>
      <c r="C50" s="14"/>
      <c r="D50" s="14"/>
      <c r="E50" s="14"/>
      <c r="F50" s="14"/>
      <c r="G50" s="14"/>
      <c r="H50" s="14"/>
      <c r="I50" s="14"/>
    </row>
    <row r="51" spans="1:9" x14ac:dyDescent="0.25">
      <c r="A51" s="6" t="s">
        <v>104</v>
      </c>
      <c r="B51" s="6" t="s">
        <v>105</v>
      </c>
      <c r="C51" s="15">
        <v>1.2</v>
      </c>
      <c r="D51" s="15"/>
      <c r="E51" s="15">
        <f>C51*D51</f>
        <v>0</v>
      </c>
      <c r="F51" s="15"/>
      <c r="G51" s="15">
        <f>C51*F51</f>
        <v>0</v>
      </c>
      <c r="H51" s="15">
        <f>D51+F51</f>
        <v>0</v>
      </c>
      <c r="I51" s="15">
        <f>E51+G51</f>
        <v>0</v>
      </c>
    </row>
    <row r="52" spans="1:9" x14ac:dyDescent="0.25">
      <c r="A52" s="13" t="s">
        <v>106</v>
      </c>
      <c r="B52" s="13" t="s">
        <v>11</v>
      </c>
      <c r="C52" s="14"/>
      <c r="D52" s="14"/>
      <c r="E52" s="14"/>
      <c r="F52" s="14"/>
      <c r="G52" s="14"/>
      <c r="H52" s="14"/>
      <c r="I52" s="14"/>
    </row>
    <row r="53" spans="1:9" x14ac:dyDescent="0.25">
      <c r="A53" s="6" t="s">
        <v>107</v>
      </c>
      <c r="B53" s="6" t="s">
        <v>105</v>
      </c>
      <c r="C53" s="15">
        <v>1.2</v>
      </c>
      <c r="D53" s="15"/>
      <c r="E53" s="15">
        <f>C53*D53</f>
        <v>0</v>
      </c>
      <c r="F53" s="15"/>
      <c r="G53" s="15">
        <f>C53*F53</f>
        <v>0</v>
      </c>
      <c r="H53" s="15">
        <f>D53+F53</f>
        <v>0</v>
      </c>
      <c r="I53" s="15">
        <f>E53+G53</f>
        <v>0</v>
      </c>
    </row>
    <row r="54" spans="1:9" x14ac:dyDescent="0.25">
      <c r="A54" s="13" t="s">
        <v>108</v>
      </c>
      <c r="B54" s="13" t="s">
        <v>11</v>
      </c>
      <c r="C54" s="14"/>
      <c r="D54" s="14"/>
      <c r="E54" s="14"/>
      <c r="F54" s="14"/>
      <c r="G54" s="14"/>
      <c r="H54" s="14"/>
      <c r="I54" s="14"/>
    </row>
    <row r="55" spans="1:9" x14ac:dyDescent="0.25">
      <c r="A55" s="6" t="s">
        <v>109</v>
      </c>
      <c r="B55" s="6" t="s">
        <v>105</v>
      </c>
      <c r="C55" s="15">
        <v>16.3</v>
      </c>
      <c r="D55" s="15"/>
      <c r="E55" s="15">
        <f>C55*D55</f>
        <v>0</v>
      </c>
      <c r="F55" s="15"/>
      <c r="G55" s="15">
        <f>C55*F55</f>
        <v>0</v>
      </c>
      <c r="H55" s="15">
        <f>D55+F55</f>
        <v>0</v>
      </c>
      <c r="I55" s="15">
        <f>E55+G55</f>
        <v>0</v>
      </c>
    </row>
    <row r="56" spans="1:9" x14ac:dyDescent="0.25">
      <c r="A56" s="6" t="s">
        <v>11</v>
      </c>
      <c r="B56" s="6" t="s">
        <v>11</v>
      </c>
      <c r="C56" s="15"/>
      <c r="D56" s="15"/>
      <c r="E56" s="15"/>
      <c r="F56" s="15"/>
      <c r="G56" s="15"/>
      <c r="H56" s="15">
        <f>D56+F56</f>
        <v>0</v>
      </c>
      <c r="I56" s="15">
        <f>E56+G56</f>
        <v>0</v>
      </c>
    </row>
    <row r="57" spans="1:9" x14ac:dyDescent="0.25">
      <c r="A57" s="13" t="s">
        <v>110</v>
      </c>
      <c r="B57" s="13" t="s">
        <v>11</v>
      </c>
      <c r="C57" s="14"/>
      <c r="D57" s="14"/>
      <c r="E57" s="14"/>
      <c r="F57" s="14"/>
      <c r="G57" s="14"/>
      <c r="H57" s="14"/>
      <c r="I57" s="14"/>
    </row>
    <row r="58" spans="1:9" x14ac:dyDescent="0.25">
      <c r="A58" s="6" t="s">
        <v>111</v>
      </c>
      <c r="B58" s="6" t="s">
        <v>62</v>
      </c>
      <c r="C58" s="15">
        <v>125</v>
      </c>
      <c r="D58" s="15"/>
      <c r="E58" s="15">
        <f>C58*D58</f>
        <v>0</v>
      </c>
      <c r="F58" s="15"/>
      <c r="G58" s="15">
        <f>C58*F58</f>
        <v>0</v>
      </c>
      <c r="H58" s="15">
        <f>D58+F58</f>
        <v>0</v>
      </c>
      <c r="I58" s="15">
        <f>E58+G58</f>
        <v>0</v>
      </c>
    </row>
    <row r="59" spans="1:9" x14ac:dyDescent="0.25">
      <c r="A59" s="13" t="s">
        <v>112</v>
      </c>
      <c r="B59" s="13" t="s">
        <v>11</v>
      </c>
      <c r="C59" s="14"/>
      <c r="D59" s="14"/>
      <c r="E59" s="14"/>
      <c r="F59" s="14"/>
      <c r="G59" s="14"/>
      <c r="H59" s="14"/>
      <c r="I59" s="14"/>
    </row>
    <row r="60" spans="1:9" x14ac:dyDescent="0.25">
      <c r="A60" s="6" t="s">
        <v>113</v>
      </c>
      <c r="B60" s="6" t="s">
        <v>62</v>
      </c>
      <c r="C60" s="15">
        <v>105</v>
      </c>
      <c r="D60" s="15"/>
      <c r="E60" s="15">
        <f>C60*D60</f>
        <v>0</v>
      </c>
      <c r="F60" s="15"/>
      <c r="G60" s="15">
        <f>C60*F60</f>
        <v>0</v>
      </c>
      <c r="H60" s="15">
        <f>D60+F60</f>
        <v>0</v>
      </c>
      <c r="I60" s="15">
        <f>E60+G60</f>
        <v>0</v>
      </c>
    </row>
    <row r="61" spans="1:9" x14ac:dyDescent="0.25">
      <c r="A61" s="13" t="s">
        <v>114</v>
      </c>
      <c r="B61" s="13" t="s">
        <v>11</v>
      </c>
      <c r="C61" s="14"/>
      <c r="D61" s="14"/>
      <c r="E61" s="14"/>
      <c r="F61" s="14"/>
      <c r="G61" s="14"/>
      <c r="H61" s="14"/>
      <c r="I61" s="14"/>
    </row>
    <row r="62" spans="1:9" x14ac:dyDescent="0.25">
      <c r="A62" s="6" t="s">
        <v>115</v>
      </c>
      <c r="B62" s="6" t="s">
        <v>62</v>
      </c>
      <c r="C62" s="15">
        <v>105</v>
      </c>
      <c r="D62" s="15"/>
      <c r="E62" s="15">
        <f>C62*D62</f>
        <v>0</v>
      </c>
      <c r="F62" s="15"/>
      <c r="G62" s="15">
        <f>C62*F62</f>
        <v>0</v>
      </c>
      <c r="H62" s="15">
        <f>D62+F62</f>
        <v>0</v>
      </c>
      <c r="I62" s="15">
        <f>E62+G62</f>
        <v>0</v>
      </c>
    </row>
    <row r="63" spans="1:9" x14ac:dyDescent="0.25">
      <c r="A63" s="13" t="s">
        <v>116</v>
      </c>
      <c r="B63" s="13" t="s">
        <v>11</v>
      </c>
      <c r="C63" s="14"/>
      <c r="D63" s="14"/>
      <c r="E63" s="14"/>
      <c r="F63" s="14"/>
      <c r="G63" s="14"/>
      <c r="H63" s="14"/>
      <c r="I63" s="14"/>
    </row>
    <row r="64" spans="1:9" x14ac:dyDescent="0.25">
      <c r="A64" s="6" t="s">
        <v>117</v>
      </c>
      <c r="B64" s="6" t="s">
        <v>62</v>
      </c>
      <c r="C64" s="15">
        <v>125</v>
      </c>
      <c r="D64" s="15"/>
      <c r="E64" s="15">
        <f>C64*D64</f>
        <v>0</v>
      </c>
      <c r="F64" s="15"/>
      <c r="G64" s="15">
        <f>C64*F64</f>
        <v>0</v>
      </c>
      <c r="H64" s="15">
        <f>D64+F64</f>
        <v>0</v>
      </c>
      <c r="I64" s="15">
        <f>E64+G64</f>
        <v>0</v>
      </c>
    </row>
    <row r="65" spans="1:9" x14ac:dyDescent="0.25">
      <c r="A65" s="13" t="s">
        <v>118</v>
      </c>
      <c r="B65" s="13" t="s">
        <v>11</v>
      </c>
      <c r="C65" s="14"/>
      <c r="D65" s="14"/>
      <c r="E65" s="14"/>
      <c r="F65" s="14"/>
      <c r="G65" s="14"/>
      <c r="H65" s="14"/>
      <c r="I65" s="14"/>
    </row>
    <row r="66" spans="1:9" x14ac:dyDescent="0.25">
      <c r="A66" s="6" t="s">
        <v>119</v>
      </c>
      <c r="B66" s="6" t="s">
        <v>62</v>
      </c>
      <c r="C66" s="15">
        <v>250</v>
      </c>
      <c r="D66" s="15"/>
      <c r="E66" s="15">
        <f>C66*D66</f>
        <v>0</v>
      </c>
      <c r="F66" s="15"/>
      <c r="G66" s="15">
        <f>C66*F66</f>
        <v>0</v>
      </c>
      <c r="H66" s="15">
        <f>D66+F66</f>
        <v>0</v>
      </c>
      <c r="I66" s="15">
        <f>E66+G66</f>
        <v>0</v>
      </c>
    </row>
    <row r="67" spans="1:9" x14ac:dyDescent="0.25">
      <c r="A67" s="13" t="s">
        <v>120</v>
      </c>
      <c r="B67" s="13" t="s">
        <v>11</v>
      </c>
      <c r="C67" s="14"/>
      <c r="D67" s="14"/>
      <c r="E67" s="14"/>
      <c r="F67" s="14"/>
      <c r="G67" s="14"/>
      <c r="H67" s="14"/>
      <c r="I67" s="14"/>
    </row>
    <row r="68" spans="1:9" x14ac:dyDescent="0.25">
      <c r="A68" s="6" t="s">
        <v>121</v>
      </c>
      <c r="B68" s="6" t="s">
        <v>122</v>
      </c>
      <c r="C68" s="15">
        <v>150</v>
      </c>
      <c r="D68" s="15"/>
      <c r="E68" s="15">
        <f>C68*D68</f>
        <v>0</v>
      </c>
      <c r="F68" s="15"/>
      <c r="G68" s="15">
        <f>C68*F68</f>
        <v>0</v>
      </c>
      <c r="H68" s="15">
        <f>D68+F68</f>
        <v>0</v>
      </c>
      <c r="I68" s="15">
        <f>E68+G68</f>
        <v>0</v>
      </c>
    </row>
    <row r="69" spans="1:9" x14ac:dyDescent="0.25">
      <c r="A69" s="6"/>
      <c r="B69" s="6"/>
      <c r="C69" s="15"/>
      <c r="D69" s="15"/>
      <c r="E69" s="15"/>
      <c r="F69" s="15"/>
      <c r="G69" s="15"/>
      <c r="H69" s="15"/>
      <c r="I69" s="15"/>
    </row>
    <row r="70" spans="1:9" x14ac:dyDescent="0.25">
      <c r="A70" s="4" t="s">
        <v>123</v>
      </c>
      <c r="B70" s="4" t="s">
        <v>11</v>
      </c>
      <c r="C70" s="12"/>
      <c r="D70" s="12"/>
      <c r="E70" s="12">
        <f>SUM(E48:E68)</f>
        <v>0</v>
      </c>
      <c r="F70" s="12"/>
      <c r="G70" s="12">
        <f>SUM(G48:G68)</f>
        <v>0</v>
      </c>
      <c r="H70" s="12"/>
      <c r="I70" s="12">
        <f>SUM(I48:I68)</f>
        <v>0</v>
      </c>
    </row>
  </sheetData>
  <pageMargins left="0.7" right="0.7" top="0.78740157499999996" bottom="0.78740157499999996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/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20</v>
      </c>
      <c r="C12" s="3"/>
    </row>
    <row r="13" spans="1:3" x14ac:dyDescent="0.25">
      <c r="A13" s="2" t="s">
        <v>21</v>
      </c>
      <c r="B13" s="5" t="s">
        <v>22</v>
      </c>
      <c r="C13" s="3"/>
    </row>
    <row r="14" spans="1:3" x14ac:dyDescent="0.25">
      <c r="A14" s="2" t="s">
        <v>23</v>
      </c>
      <c r="B14" s="5" t="s">
        <v>24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25</v>
      </c>
      <c r="B16" s="7" t="s">
        <v>26</v>
      </c>
      <c r="C16" s="3"/>
    </row>
    <row r="17" spans="1:3" x14ac:dyDescent="0.25">
      <c r="A17" s="2" t="s">
        <v>27</v>
      </c>
      <c r="B17" s="7" t="s">
        <v>28</v>
      </c>
      <c r="C17" s="3"/>
    </row>
    <row r="18" spans="1:3" x14ac:dyDescent="0.25">
      <c r="A18" s="2" t="s">
        <v>29</v>
      </c>
      <c r="B18" s="7" t="s">
        <v>30</v>
      </c>
      <c r="C18" s="3"/>
    </row>
    <row r="19" spans="1:3" x14ac:dyDescent="0.25">
      <c r="A19" s="2" t="s">
        <v>31</v>
      </c>
      <c r="B19" s="7" t="s">
        <v>32</v>
      </c>
      <c r="C19" s="3"/>
    </row>
    <row r="20" spans="1:3" x14ac:dyDescent="0.25">
      <c r="A20" s="2" t="s">
        <v>33</v>
      </c>
      <c r="B20" s="7" t="s">
        <v>32</v>
      </c>
      <c r="C20" s="3"/>
    </row>
    <row r="21" spans="1:3" x14ac:dyDescent="0.25">
      <c r="A21" s="2" t="s">
        <v>34</v>
      </c>
      <c r="B21" s="7" t="s">
        <v>32</v>
      </c>
      <c r="C21" s="3"/>
    </row>
    <row r="22" spans="1:3" x14ac:dyDescent="0.25">
      <c r="A22" s="2" t="s">
        <v>35</v>
      </c>
      <c r="B22" s="7" t="s">
        <v>32</v>
      </c>
      <c r="C22" s="3"/>
    </row>
    <row r="23" spans="1:3" x14ac:dyDescent="0.25">
      <c r="A23" s="2" t="s">
        <v>36</v>
      </c>
      <c r="B23" s="7" t="s">
        <v>37</v>
      </c>
      <c r="C23" s="3"/>
    </row>
    <row r="24" spans="1:3" x14ac:dyDescent="0.25">
      <c r="A24" s="2" t="s">
        <v>38</v>
      </c>
      <c r="B24" s="7" t="s">
        <v>28</v>
      </c>
      <c r="C24" s="3"/>
    </row>
    <row r="25" spans="1:3" x14ac:dyDescent="0.25">
      <c r="A25" s="2" t="s">
        <v>39</v>
      </c>
      <c r="B25" s="7" t="s">
        <v>32</v>
      </c>
      <c r="C25" s="3"/>
    </row>
    <row r="26" spans="1:3" x14ac:dyDescent="0.25">
      <c r="A26" s="2" t="s">
        <v>40</v>
      </c>
      <c r="B26" s="7" t="s">
        <v>41</v>
      </c>
      <c r="C26" s="3"/>
    </row>
    <row r="27" spans="1:3" x14ac:dyDescent="0.25">
      <c r="A27" s="2" t="s">
        <v>42</v>
      </c>
      <c r="B27" s="7" t="s">
        <v>32</v>
      </c>
      <c r="C27" s="3"/>
    </row>
    <row r="28" spans="1:3" x14ac:dyDescent="0.25">
      <c r="A28" s="2" t="s">
        <v>43</v>
      </c>
      <c r="B28" s="7" t="s">
        <v>32</v>
      </c>
      <c r="C28" s="3"/>
    </row>
    <row r="29" spans="1:3" x14ac:dyDescent="0.25">
      <c r="A29" s="2" t="s">
        <v>44</v>
      </c>
      <c r="B29" s="7" t="s">
        <v>32</v>
      </c>
      <c r="C29" s="3"/>
    </row>
    <row r="30" spans="1:3" x14ac:dyDescent="0.25">
      <c r="A30" s="2" t="s">
        <v>45</v>
      </c>
      <c r="B30" s="7" t="s">
        <v>32</v>
      </c>
      <c r="C30" s="3"/>
    </row>
    <row r="31" spans="1:3" ht="24.75" x14ac:dyDescent="0.25">
      <c r="A31" s="8" t="s">
        <v>46</v>
      </c>
      <c r="B31" s="7" t="s">
        <v>47</v>
      </c>
      <c r="C31" s="3"/>
    </row>
    <row r="32" spans="1:3" x14ac:dyDescent="0.25">
      <c r="A32" s="2" t="s">
        <v>48</v>
      </c>
      <c r="B32" s="7" t="s">
        <v>49</v>
      </c>
      <c r="C32" s="3"/>
    </row>
    <row r="33" spans="1:2" x14ac:dyDescent="0.25">
      <c r="A33" s="1" t="s">
        <v>50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Rozpočet</vt:lpstr>
      <vt:lpstr>Parametry</vt:lpstr>
      <vt:lpstr>Rozpočet!Oblast_tisku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Tesař</dc:creator>
  <cp:lastModifiedBy>Boss</cp:lastModifiedBy>
  <cp:lastPrinted>2020-07-27T13:36:17Z</cp:lastPrinted>
  <dcterms:created xsi:type="dcterms:W3CDTF">2020-06-02T19:09:24Z</dcterms:created>
  <dcterms:modified xsi:type="dcterms:W3CDTF">2020-08-10T16:15:11Z</dcterms:modified>
</cp:coreProperties>
</file>